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Table 5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E19" i="1"/>
  <c r="D19" i="1"/>
  <c r="H18" i="1"/>
  <c r="G18" i="1"/>
  <c r="E18" i="1"/>
  <c r="D18" i="1"/>
  <c r="H17" i="1"/>
  <c r="G17" i="1"/>
  <c r="E17" i="1"/>
  <c r="B17" i="1" s="1"/>
  <c r="D17" i="1"/>
  <c r="H16" i="1"/>
  <c r="G16" i="1"/>
  <c r="E16" i="1"/>
  <c r="D16" i="1"/>
  <c r="H15" i="1"/>
  <c r="G15" i="1"/>
  <c r="E15" i="1"/>
  <c r="B15" i="1" s="1"/>
  <c r="D15" i="1"/>
  <c r="H14" i="1"/>
  <c r="G14" i="1"/>
  <c r="E14" i="1"/>
  <c r="D14" i="1"/>
  <c r="B19" i="1" l="1"/>
  <c r="E20" i="1"/>
  <c r="B16" i="1"/>
  <c r="B18" i="1"/>
  <c r="D20" i="1"/>
  <c r="G20" i="1"/>
  <c r="C16" i="1"/>
  <c r="C18" i="1"/>
  <c r="F18" i="1"/>
  <c r="F14" i="1"/>
  <c r="F16" i="1"/>
  <c r="C15" i="1"/>
  <c r="C17" i="1"/>
  <c r="C19" i="1"/>
  <c r="F15" i="1"/>
  <c r="F17" i="1"/>
  <c r="F19" i="1"/>
  <c r="H20" i="1"/>
  <c r="A14" i="1"/>
  <c r="A16" i="1"/>
  <c r="A17" i="1"/>
  <c r="A18" i="1"/>
  <c r="A19" i="1"/>
  <c r="B14" i="1"/>
  <c r="A15" i="1"/>
  <c r="C14" i="1"/>
  <c r="C20" i="1" l="1"/>
  <c r="F20" i="1"/>
  <c r="B20" i="1"/>
  <c r="A20" i="1"/>
</calcChain>
</file>

<file path=xl/sharedStrings.xml><?xml version="1.0" encoding="utf-8"?>
<sst xmlns="http://schemas.openxmlformats.org/spreadsheetml/2006/main" count="21" uniqueCount="19">
  <si>
    <t>RATES OF FREQUENCIES AT M.C.H.BY MEDICAL DISTRICT</t>
  </si>
  <si>
    <t>MEDICAL DISTRICT</t>
  </si>
  <si>
    <t>Total Attend</t>
  </si>
  <si>
    <t>NEW POSTNATAL TO NEW PREG.</t>
  </si>
  <si>
    <t>VISIT PER POSTNATAL</t>
  </si>
  <si>
    <t>REPEAT</t>
  </si>
  <si>
    <t>NEW</t>
  </si>
  <si>
    <t>VISIT PER PREGNANT</t>
  </si>
  <si>
    <t>DUBAI</t>
  </si>
  <si>
    <t>SHARJA</t>
  </si>
  <si>
    <t>AJMAN</t>
  </si>
  <si>
    <t>U.A.Q.</t>
  </si>
  <si>
    <t>R.A.K.</t>
  </si>
  <si>
    <t>FUJEIRA</t>
  </si>
  <si>
    <t>TOTAL</t>
  </si>
  <si>
    <t xml:space="preserve">  ( 54 ) TABLE</t>
  </si>
  <si>
    <t xml:space="preserve">         PREGNANT     </t>
  </si>
  <si>
    <t xml:space="preserve">  POSTNATAL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</si>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</sst>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78"/>
    </font>
    <font>
      <b/>
      <sz val="12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60877</xdr:rowOff>
    </xdr:from>
    <xdr:to>
      <xdr:col>8</xdr:col>
      <xdr:colOff>942963</xdr:colOff>
      <xdr:row>4</xdr:row>
      <xdr:rowOff>67075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352412" y="60877"/>
          <a:ext cx="2019288" cy="6538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586;&#1610;&#1575;&#1585;&#1575;&#1578;%20&#1575;&#1604;&#1581;&#1608;&#1575;&#1605;&#1604;%20&#1608;&#1605;&#1593;&#1583;&#1604;&#1575;&#1578;%20&#1580;&#1583;&#1608;&#1604;%2054%20&#1608;55%20(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54"/>
      <sheetName val="جدول 55"/>
      <sheetName val="شكل ( 22)"/>
    </sheetNames>
    <sheetDataSet>
      <sheetData sheetId="0"/>
      <sheetData sheetId="1">
        <row r="16">
          <cell r="E16">
            <v>3552</v>
          </cell>
          <cell r="F16">
            <v>2411</v>
          </cell>
          <cell r="G16">
            <v>702</v>
          </cell>
          <cell r="H16">
            <v>741</v>
          </cell>
          <cell r="I16">
            <v>2150</v>
          </cell>
          <cell r="J16">
            <v>1075</v>
          </cell>
        </row>
        <row r="35">
          <cell r="E35">
            <v>7620</v>
          </cell>
          <cell r="F35">
            <v>4333</v>
          </cell>
          <cell r="G35">
            <v>2287</v>
          </cell>
          <cell r="H35">
            <v>2305</v>
          </cell>
          <cell r="I35">
            <v>1461</v>
          </cell>
          <cell r="J35">
            <v>1736</v>
          </cell>
        </row>
        <row r="41">
          <cell r="E41">
            <v>301</v>
          </cell>
          <cell r="F41">
            <v>248</v>
          </cell>
          <cell r="G41">
            <v>138</v>
          </cell>
          <cell r="H41">
            <v>28</v>
          </cell>
          <cell r="I41">
            <v>76</v>
          </cell>
          <cell r="J41">
            <v>6</v>
          </cell>
        </row>
        <row r="44">
          <cell r="E44">
            <v>105</v>
          </cell>
          <cell r="F44">
            <v>512</v>
          </cell>
          <cell r="G44">
            <v>30</v>
          </cell>
          <cell r="H44">
            <v>1</v>
          </cell>
          <cell r="I44">
            <v>460</v>
          </cell>
          <cell r="J4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rightToLeft="1" tabSelected="1" workbookViewId="0">
      <selection activeCell="K6" sqref="K6"/>
    </sheetView>
  </sheetViews>
  <sheetFormatPr defaultRowHeight="12.75" x14ac:dyDescent="0.2"/>
  <cols>
    <col min="1" max="1" width="10.5703125" style="1" customWidth="1"/>
    <col min="2" max="2" width="14" style="1" customWidth="1"/>
    <col min="3" max="8" width="12.7109375" style="1" customWidth="1"/>
    <col min="9" max="9" width="16.42578125" style="1" customWidth="1"/>
    <col min="10" max="16384" width="9.140625" style="1"/>
  </cols>
  <sheetData>
    <row r="1" spans="1:9" x14ac:dyDescent="0.2">
      <c r="A1" s="9"/>
      <c r="B1" s="9"/>
      <c r="C1" s="9"/>
      <c r="D1" s="9"/>
      <c r="E1" s="9"/>
      <c r="F1" s="9"/>
      <c r="G1" s="9"/>
      <c r="H1" s="9"/>
      <c r="I1" s="9"/>
    </row>
    <row r="2" spans="1:9" x14ac:dyDescent="0.2">
      <c r="A2" s="9"/>
      <c r="B2" s="9"/>
      <c r="C2" s="9"/>
      <c r="D2" s="9"/>
      <c r="E2" s="9"/>
      <c r="F2" s="9"/>
      <c r="G2" s="9"/>
      <c r="H2" s="9"/>
      <c r="I2" s="9"/>
    </row>
    <row r="3" spans="1:9" x14ac:dyDescent="0.2">
      <c r="A3" s="9"/>
      <c r="B3" s="9"/>
      <c r="C3" s="9"/>
      <c r="D3" s="9"/>
      <c r="E3" s="9"/>
      <c r="F3" s="9"/>
      <c r="G3" s="9"/>
      <c r="H3" s="9"/>
      <c r="I3" s="9"/>
    </row>
    <row r="4" spans="1:9" x14ac:dyDescent="0.2">
      <c r="A4" s="9"/>
      <c r="B4" s="9"/>
      <c r="C4" s="9"/>
      <c r="D4" s="9"/>
      <c r="E4" s="9"/>
      <c r="F4" s="9"/>
      <c r="G4" s="9"/>
      <c r="H4" s="9"/>
      <c r="I4" s="9"/>
    </row>
    <row r="5" spans="1:9" x14ac:dyDescent="0.2">
      <c r="A5" s="9"/>
      <c r="B5" s="9"/>
      <c r="C5" s="9"/>
      <c r="D5" s="9"/>
      <c r="E5" s="9"/>
      <c r="F5" s="9"/>
      <c r="G5" s="9"/>
      <c r="H5" s="9"/>
      <c r="I5" s="9"/>
    </row>
    <row r="6" spans="1:9" x14ac:dyDescent="0.2">
      <c r="A6" s="9"/>
      <c r="B6" s="9"/>
      <c r="C6" s="9"/>
      <c r="D6" s="9"/>
      <c r="E6" s="9"/>
      <c r="F6" s="9"/>
      <c r="G6" s="9"/>
      <c r="H6" s="9"/>
      <c r="I6" s="9"/>
    </row>
    <row r="7" spans="1:9" ht="12" customHeight="1" x14ac:dyDescent="0.2">
      <c r="A7" s="9"/>
      <c r="B7" s="9"/>
      <c r="C7" s="9"/>
      <c r="D7" s="9"/>
      <c r="E7" s="9"/>
      <c r="F7" s="9"/>
      <c r="G7" s="9"/>
      <c r="H7" s="9"/>
      <c r="I7" s="9"/>
    </row>
    <row r="8" spans="1:9" s="8" customFormat="1" ht="54.95" customHeight="1" x14ac:dyDescent="0.35">
      <c r="A8" s="15" t="s">
        <v>18</v>
      </c>
      <c r="B8" s="15"/>
      <c r="C8" s="15"/>
      <c r="D8" s="15"/>
      <c r="E8" s="15"/>
      <c r="F8" s="15"/>
      <c r="G8" s="15"/>
      <c r="H8" s="15"/>
      <c r="I8" s="15"/>
    </row>
    <row r="9" spans="1:9" ht="20.100000000000001" customHeight="1" x14ac:dyDescent="0.2">
      <c r="A9" s="11" t="s">
        <v>0</v>
      </c>
      <c r="B9" s="11"/>
      <c r="C9" s="11"/>
      <c r="D9" s="11"/>
      <c r="E9" s="11"/>
      <c r="F9" s="11"/>
      <c r="G9" s="11"/>
      <c r="H9" s="11"/>
      <c r="I9" s="11"/>
    </row>
    <row r="10" spans="1:9" ht="20.100000000000001" customHeight="1" x14ac:dyDescent="0.2">
      <c r="A10" s="12" t="s">
        <v>15</v>
      </c>
      <c r="B10" s="12"/>
      <c r="C10" s="12"/>
      <c r="D10" s="12"/>
      <c r="E10" s="12"/>
      <c r="F10" s="12"/>
      <c r="G10" s="12"/>
      <c r="H10" s="12"/>
      <c r="I10" s="12"/>
    </row>
    <row r="11" spans="1:9" ht="25.5" customHeight="1" x14ac:dyDescent="0.2">
      <c r="A11" s="19" t="s">
        <v>2</v>
      </c>
      <c r="B11" s="16" t="s">
        <v>3</v>
      </c>
      <c r="C11" s="13" t="s">
        <v>17</v>
      </c>
      <c r="D11" s="13"/>
      <c r="E11" s="13"/>
      <c r="F11" s="13" t="s">
        <v>16</v>
      </c>
      <c r="G11" s="13"/>
      <c r="H11" s="13"/>
      <c r="I11" s="14" t="s">
        <v>1</v>
      </c>
    </row>
    <row r="12" spans="1:9" ht="15.75" customHeight="1" x14ac:dyDescent="0.2">
      <c r="A12" s="20"/>
      <c r="B12" s="17"/>
      <c r="C12" s="10" t="s">
        <v>4</v>
      </c>
      <c r="D12" s="14" t="s">
        <v>5</v>
      </c>
      <c r="E12" s="13" t="s">
        <v>6</v>
      </c>
      <c r="F12" s="10" t="s">
        <v>7</v>
      </c>
      <c r="G12" s="10" t="s">
        <v>5</v>
      </c>
      <c r="H12" s="10" t="s">
        <v>6</v>
      </c>
      <c r="I12" s="14"/>
    </row>
    <row r="13" spans="1:9" ht="33.75" customHeight="1" x14ac:dyDescent="0.2">
      <c r="A13" s="21"/>
      <c r="B13" s="18"/>
      <c r="C13" s="10"/>
      <c r="D13" s="14"/>
      <c r="E13" s="13"/>
      <c r="F13" s="10"/>
      <c r="G13" s="10"/>
      <c r="H13" s="10"/>
      <c r="I13" s="14"/>
    </row>
    <row r="14" spans="1:9" ht="35.1" customHeight="1" x14ac:dyDescent="0.2">
      <c r="A14" s="2">
        <f t="shared" ref="A14:A20" si="0">SUM(D14:E14,G14:H14)</f>
        <v>2817</v>
      </c>
      <c r="B14" s="6">
        <f t="shared" ref="B14:B20" si="1">SUM(E14/H14*100)</f>
        <v>0.55813953488372092</v>
      </c>
      <c r="C14" s="6">
        <f t="shared" ref="C14:C20" si="2">(D14+E14)/E14</f>
        <v>1</v>
      </c>
      <c r="D14" s="7">
        <f>'[1]جدول 55'!J44</f>
        <v>0</v>
      </c>
      <c r="E14" s="7">
        <f>'[1]جدول 55'!J41</f>
        <v>6</v>
      </c>
      <c r="F14" s="6">
        <f t="shared" ref="F14:F20" si="3">SUM(G14:H14)/H14</f>
        <v>2.6148837209302327</v>
      </c>
      <c r="G14" s="7">
        <f>'[1]جدول 55'!J35</f>
        <v>1736</v>
      </c>
      <c r="H14" s="7">
        <f>'[1]جدول 55'!J16</f>
        <v>1075</v>
      </c>
      <c r="I14" s="5" t="s">
        <v>8</v>
      </c>
    </row>
    <row r="15" spans="1:9" ht="35.1" customHeight="1" x14ac:dyDescent="0.2">
      <c r="A15" s="2">
        <f t="shared" si="0"/>
        <v>4147</v>
      </c>
      <c r="B15" s="6">
        <f t="shared" si="1"/>
        <v>3.5348837209302326</v>
      </c>
      <c r="C15" s="6">
        <f t="shared" si="2"/>
        <v>7.0526315789473681</v>
      </c>
      <c r="D15" s="7">
        <f>'[1]جدول 55'!I44</f>
        <v>460</v>
      </c>
      <c r="E15" s="7">
        <f>'[1]جدول 55'!I41</f>
        <v>76</v>
      </c>
      <c r="F15" s="6">
        <f t="shared" si="3"/>
        <v>1.6795348837209303</v>
      </c>
      <c r="G15" s="7">
        <f>'[1]جدول 55'!I35</f>
        <v>1461</v>
      </c>
      <c r="H15" s="7">
        <f>'[1]جدول 55'!I16</f>
        <v>2150</v>
      </c>
      <c r="I15" s="5" t="s">
        <v>9</v>
      </c>
    </row>
    <row r="16" spans="1:9" ht="35.1" customHeight="1" x14ac:dyDescent="0.2">
      <c r="A16" s="2">
        <f t="shared" si="0"/>
        <v>3075</v>
      </c>
      <c r="B16" s="6">
        <f t="shared" si="1"/>
        <v>3.7786774628879893</v>
      </c>
      <c r="C16" s="6">
        <f t="shared" si="2"/>
        <v>1.0357142857142858</v>
      </c>
      <c r="D16" s="7">
        <f>'[1]جدول 55'!H44</f>
        <v>1</v>
      </c>
      <c r="E16" s="7">
        <f>'[1]جدول 55'!H41</f>
        <v>28</v>
      </c>
      <c r="F16" s="6">
        <f t="shared" si="3"/>
        <v>4.1106612685560053</v>
      </c>
      <c r="G16" s="7">
        <f>'[1]جدول 55'!H35</f>
        <v>2305</v>
      </c>
      <c r="H16" s="7">
        <f>'[1]جدول 55'!H16</f>
        <v>741</v>
      </c>
      <c r="I16" s="5" t="s">
        <v>10</v>
      </c>
    </row>
    <row r="17" spans="1:9" ht="35.1" customHeight="1" x14ac:dyDescent="0.2">
      <c r="A17" s="2">
        <f t="shared" si="0"/>
        <v>3157</v>
      </c>
      <c r="B17" s="6">
        <f t="shared" si="1"/>
        <v>19.658119658119659</v>
      </c>
      <c r="C17" s="6">
        <f t="shared" si="2"/>
        <v>1.2173913043478262</v>
      </c>
      <c r="D17" s="7">
        <f>'[1]جدول 55'!G44</f>
        <v>30</v>
      </c>
      <c r="E17" s="7">
        <f>'[1]جدول 55'!G41</f>
        <v>138</v>
      </c>
      <c r="F17" s="6">
        <f t="shared" si="3"/>
        <v>4.2578347578347575</v>
      </c>
      <c r="G17" s="7">
        <f>'[1]جدول 55'!G35</f>
        <v>2287</v>
      </c>
      <c r="H17" s="7">
        <f>'[1]جدول 55'!G16</f>
        <v>702</v>
      </c>
      <c r="I17" s="5" t="s">
        <v>11</v>
      </c>
    </row>
    <row r="18" spans="1:9" ht="35.1" customHeight="1" x14ac:dyDescent="0.2">
      <c r="A18" s="2">
        <f t="shared" si="0"/>
        <v>7504</v>
      </c>
      <c r="B18" s="6">
        <f t="shared" si="1"/>
        <v>10.28618830360846</v>
      </c>
      <c r="C18" s="6">
        <f t="shared" si="2"/>
        <v>3.064516129032258</v>
      </c>
      <c r="D18" s="7">
        <f>'[1]جدول 55'!F44</f>
        <v>512</v>
      </c>
      <c r="E18" s="7">
        <f>'[1]جدول 55'!F41</f>
        <v>248</v>
      </c>
      <c r="F18" s="6">
        <f t="shared" si="3"/>
        <v>2.7971795935296559</v>
      </c>
      <c r="G18" s="7">
        <f>'[1]جدول 55'!F35</f>
        <v>4333</v>
      </c>
      <c r="H18" s="7">
        <f>'[1]جدول 55'!F16</f>
        <v>2411</v>
      </c>
      <c r="I18" s="5" t="s">
        <v>12</v>
      </c>
    </row>
    <row r="19" spans="1:9" ht="35.1" customHeight="1" x14ac:dyDescent="0.2">
      <c r="A19" s="2">
        <f t="shared" si="0"/>
        <v>11578</v>
      </c>
      <c r="B19" s="6">
        <f t="shared" si="1"/>
        <v>8.4740990990990994</v>
      </c>
      <c r="C19" s="6">
        <f t="shared" si="2"/>
        <v>1.3488372093023255</v>
      </c>
      <c r="D19" s="7">
        <f>'[1]جدول 55'!E44</f>
        <v>105</v>
      </c>
      <c r="E19" s="7">
        <f>'[1]جدول 55'!E41</f>
        <v>301</v>
      </c>
      <c r="F19" s="6">
        <f t="shared" si="3"/>
        <v>3.1452702702702702</v>
      </c>
      <c r="G19" s="7">
        <f>'[1]جدول 55'!E35</f>
        <v>7620</v>
      </c>
      <c r="H19" s="7">
        <f>'[1]جدول 55'!E16</f>
        <v>3552</v>
      </c>
      <c r="I19" s="5" t="s">
        <v>13</v>
      </c>
    </row>
    <row r="20" spans="1:9" ht="39" customHeight="1" x14ac:dyDescent="0.2">
      <c r="A20" s="2">
        <f t="shared" si="0"/>
        <v>32278</v>
      </c>
      <c r="B20" s="3">
        <f t="shared" si="1"/>
        <v>7.4969429028313428</v>
      </c>
      <c r="C20" s="3">
        <f t="shared" si="2"/>
        <v>2.3902132998745294</v>
      </c>
      <c r="D20" s="2">
        <f>SUM(D14:D19)</f>
        <v>1108</v>
      </c>
      <c r="E20" s="2">
        <f>SUM(E14:E19)</f>
        <v>797</v>
      </c>
      <c r="F20" s="3">
        <f t="shared" si="3"/>
        <v>2.8570219170350861</v>
      </c>
      <c r="G20" s="2">
        <f>SUM(G14:G19)</f>
        <v>19742</v>
      </c>
      <c r="H20" s="2">
        <f>SUM(H14:H19)</f>
        <v>10631</v>
      </c>
      <c r="I20" s="4" t="s">
        <v>14</v>
      </c>
    </row>
  </sheetData>
  <mergeCells count="15">
    <mergeCell ref="A1:I7"/>
    <mergeCell ref="G12:G13"/>
    <mergeCell ref="A9:I9"/>
    <mergeCell ref="A10:I10"/>
    <mergeCell ref="C11:E11"/>
    <mergeCell ref="F11:H11"/>
    <mergeCell ref="I11:I13"/>
    <mergeCell ref="H12:H13"/>
    <mergeCell ref="C12:C13"/>
    <mergeCell ref="D12:D13"/>
    <mergeCell ref="E12:E13"/>
    <mergeCell ref="F12:F13"/>
    <mergeCell ref="A8:I8"/>
    <mergeCell ref="B11:B13"/>
    <mergeCell ref="A11:A13"/>
  </mergeCells>
  <printOptions horizontalCentered="1"/>
  <pageMargins left="0" right="0" top="0" bottom="0" header="0" footer="0"/>
  <pageSetup paperSize="9" fitToHeight="0" orientation="landscape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TWUZXU4UYYY7-944396957-36842</_dlc_DocId>
    <_dlc_DocIdUrl xmlns="a5cd8edf-193d-454e-be79-0a753d5be6e1">
      <Url>http://localhost/_layouts/15/DocIdRedir.aspx?ID=TWUZXU4UYYY7-944396957-36842</Url>
      <Description>TWUZXU4UYYY7-944396957-36842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F560B555-4A84-4109-B93D-2BCD4C637CF7}"/>
</file>

<file path=customXml/itemProps2.xml><?xml version="1.0" encoding="utf-8"?>
<ds:datastoreItem xmlns:ds="http://schemas.openxmlformats.org/officeDocument/2006/customXml" ds:itemID="{E8A4E610-A18B-4C1A-BDCD-2445E8837AD5}"/>
</file>

<file path=customXml/itemProps3.xml><?xml version="1.0" encoding="utf-8"?>
<ds:datastoreItem xmlns:ds="http://schemas.openxmlformats.org/officeDocument/2006/customXml" ds:itemID="{A593468C-BC04-4EB7-9198-9963D749488E}"/>
</file>

<file path=customXml/itemProps4.xml><?xml version="1.0" encoding="utf-8"?>
<ds:datastoreItem xmlns:ds="http://schemas.openxmlformats.org/officeDocument/2006/customXml" ds:itemID="{478E3FAE-6C2B-4763-9030-769C09275A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2020-11-28T12:05:02Z</cp:lastPrinted>
  <dcterms:created xsi:type="dcterms:W3CDTF">2020-11-17T09:03:00Z</dcterms:created>
  <dcterms:modified xsi:type="dcterms:W3CDTF">2020-12-29T03:11:48Z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b7e840ae-4b12-41f2-8bd3-439513a89bbe</vt:lpwstr>
  </property>
</Properties>
</file>